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700"/>
  </bookViews>
  <sheets>
    <sheet name="费用明细计算 " sheetId="1" r:id="rId1"/>
  </sheets>
  <definedNames>
    <definedName name="_xlnm.Print_Area" localSheetId="0">'费用明细计算 '!$A$1:$G$69</definedName>
    <definedName name="_xlnm.Print_Titles" localSheetId="0">'费用明细计算 '!$1:2</definedName>
  </definedNames>
  <calcPr calcId="144525"/>
  <extLst/>
</workbook>
</file>

<file path=xl/sharedStrings.xml><?xml version="1.0" encoding="utf-8"?>
<sst xmlns="http://schemas.openxmlformats.org/spreadsheetml/2006/main" count="62">
  <si>
    <t>2014年12月丙中洛之行费用明细</t>
  </si>
  <si>
    <t>日期</t>
  </si>
  <si>
    <t>收入</t>
  </si>
  <si>
    <t>支出项目</t>
  </si>
  <si>
    <t>支出</t>
  </si>
  <si>
    <t>每日余额</t>
  </si>
  <si>
    <t>计算平均分摊</t>
  </si>
  <si>
    <t>备注</t>
  </si>
  <si>
    <t>早餐(昆明)</t>
  </si>
  <si>
    <t>中餐(大理自助餐)</t>
  </si>
  <si>
    <t>六库至贡山车票</t>
  </si>
  <si>
    <t>六库车站至酒店的士费</t>
  </si>
  <si>
    <t>六库住宿</t>
  </si>
  <si>
    <t>晚餐(六库)</t>
  </si>
  <si>
    <t>六库温泉</t>
  </si>
  <si>
    <t>温泉往返的士费</t>
  </si>
  <si>
    <t>当日支出小计</t>
  </si>
  <si>
    <t>当日结余</t>
  </si>
  <si>
    <t>早餐(六库)</t>
  </si>
  <si>
    <t>中餐(福贡)</t>
  </si>
  <si>
    <t>桔子</t>
  </si>
  <si>
    <t>贡山至迪麻洛包车费</t>
  </si>
  <si>
    <t>途中加餐</t>
  </si>
  <si>
    <t>迪麻洛住宿</t>
  </si>
  <si>
    <t>晚餐(迪麻洛)</t>
  </si>
  <si>
    <t>早餐(迪麻洛)</t>
  </si>
  <si>
    <t>迪麻洛至五区包车费</t>
  </si>
  <si>
    <t>五区至丙中洛车票</t>
  </si>
  <si>
    <t>丙中洛门票</t>
  </si>
  <si>
    <t>丙中洛住宿</t>
  </si>
  <si>
    <t>中餐(丙中洛)</t>
  </si>
  <si>
    <t>晚餐(丙中洛)</t>
  </si>
  <si>
    <t>香蕉</t>
  </si>
  <si>
    <t>早餐 (丙中洛)</t>
  </si>
  <si>
    <t>中餐 (雾里)</t>
  </si>
  <si>
    <t>秋那桶住宿</t>
  </si>
  <si>
    <t>晚餐(秋那桶)</t>
  </si>
  <si>
    <t>早餐 (秋那桶)</t>
  </si>
  <si>
    <t>秋那桶至丙中洛包车费</t>
  </si>
  <si>
    <t>丙中洛至贡山车票</t>
  </si>
  <si>
    <t>中餐（贡山）</t>
  </si>
  <si>
    <t>洗手间</t>
  </si>
  <si>
    <t>贡山至六库车票</t>
  </si>
  <si>
    <t>六库至保山车票</t>
  </si>
  <si>
    <t>六库酒店至汽车站的士费</t>
  </si>
  <si>
    <t>保山汽车站至市里公交</t>
  </si>
  <si>
    <t>中餐(保山)</t>
  </si>
  <si>
    <t>市里至保山机场的士费</t>
  </si>
  <si>
    <t>合计项目（收入/支出）</t>
  </si>
  <si>
    <t>不含往返机票及昆明至六库车费</t>
  </si>
  <si>
    <t>清退</t>
  </si>
  <si>
    <t>实际支出</t>
  </si>
  <si>
    <t>食品及餐费合计</t>
  </si>
  <si>
    <t>平均每人每天</t>
  </si>
  <si>
    <t>按6天计算</t>
  </si>
  <si>
    <t>住宿合计</t>
  </si>
  <si>
    <t>按5天计算</t>
  </si>
  <si>
    <t>门票合计</t>
  </si>
  <si>
    <t>平均每人</t>
  </si>
  <si>
    <t>车费合计</t>
  </si>
  <si>
    <t>其他</t>
  </si>
  <si>
    <t>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</si>
</sst>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d&quot;日&quot;;@"/>
  </numFmts>
  <fonts count="5">
    <font>
      <sz val="12"/>
      <name val="宋体"/>
      <charset val="134"/>
    </font>
    <font>
      <sz val="14"/>
      <color indexed="18"/>
      <name val="宋体"/>
      <charset val="134"/>
    </font>
    <font>
      <sz val="9"/>
      <color indexed="18"/>
      <name val="宋体"/>
      <charset val="134"/>
    </font>
    <font>
      <sz val="9"/>
      <color indexed="18"/>
      <name val="Times New Roman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left" vertical="center" indent="1"/>
    </xf>
    <xf numFmtId="43" fontId="3" fillId="0" borderId="4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left" vertical="center" indent="1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left" vertical="center" indent="1"/>
    </xf>
    <xf numFmtId="43" fontId="3" fillId="0" borderId="2" xfId="0" applyNumberFormat="1" applyFont="1" applyFill="1" applyBorder="1" applyAlignment="1">
      <alignment horizontal="left" vertical="center" inden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3" fontId="3" fillId="0" borderId="4" xfId="0" applyNumberFormat="1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left" vertical="center" indent="1"/>
    </xf>
    <xf numFmtId="43" fontId="0" fillId="0" borderId="2" xfId="0" applyNumberFormat="1" applyBorder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7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L11" sqref="L11"/>
    </sheetView>
  </sheetViews>
  <sheetFormatPr defaultColWidth="9" defaultRowHeight="14.25" outlineLevelCol="7"/>
  <cols>
    <col min="1" max="1" width="17.5" customWidth="1"/>
    <col min="2" max="2" width="12.25" customWidth="1"/>
    <col min="3" max="3" width="17.75" customWidth="1"/>
    <col min="4" max="4" width="12.875" customWidth="1"/>
    <col min="5" max="5" width="12.375" customWidth="1"/>
    <col min="6" max="6" width="11.875" customWidth="1"/>
    <col min="7" max="7" width="13.625" customWidth="1"/>
  </cols>
  <sheetData>
    <row r="1" ht="18.75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5">
        <v>41996</v>
      </c>
      <c r="B3" s="6">
        <v>1000</v>
      </c>
      <c r="C3" s="4"/>
      <c r="D3" s="6"/>
      <c r="E3" s="7"/>
      <c r="F3" s="8"/>
      <c r="G3" s="4"/>
    </row>
    <row r="4" spans="1:7">
      <c r="A4" s="9"/>
      <c r="B4" s="10"/>
      <c r="C4" s="11" t="s">
        <v>8</v>
      </c>
      <c r="D4" s="6">
        <v>12</v>
      </c>
      <c r="E4" s="7"/>
      <c r="F4" s="7"/>
      <c r="G4" s="12"/>
    </row>
    <row r="5" spans="1:7">
      <c r="A5" s="9"/>
      <c r="B5" s="6"/>
      <c r="C5" s="11" t="s">
        <v>9</v>
      </c>
      <c r="D5" s="6">
        <v>60</v>
      </c>
      <c r="E5" s="7"/>
      <c r="F5" s="7"/>
      <c r="G5" s="12"/>
    </row>
    <row r="6" spans="1:7">
      <c r="A6" s="9"/>
      <c r="B6" s="10"/>
      <c r="C6" s="11" t="s">
        <v>10</v>
      </c>
      <c r="D6" s="6">
        <v>130</v>
      </c>
      <c r="E6" s="7"/>
      <c r="F6" s="7"/>
      <c r="G6" s="12"/>
    </row>
    <row r="7" spans="1:7">
      <c r="A7" s="9"/>
      <c r="B7" s="10"/>
      <c r="C7" s="11" t="s">
        <v>11</v>
      </c>
      <c r="D7" s="6">
        <v>15</v>
      </c>
      <c r="E7" s="7"/>
      <c r="F7" s="7"/>
      <c r="G7" s="12"/>
    </row>
    <row r="8" spans="1:7">
      <c r="A8" s="9"/>
      <c r="B8" s="10"/>
      <c r="C8" s="11" t="s">
        <v>12</v>
      </c>
      <c r="D8" s="6">
        <v>80</v>
      </c>
      <c r="E8" s="6"/>
      <c r="F8" s="6"/>
      <c r="G8" s="11"/>
    </row>
    <row r="9" spans="1:7">
      <c r="A9" s="9"/>
      <c r="B9" s="10"/>
      <c r="C9" s="11" t="s">
        <v>13</v>
      </c>
      <c r="D9" s="6">
        <v>51</v>
      </c>
      <c r="E9" s="7"/>
      <c r="F9" s="7"/>
      <c r="G9" s="11"/>
    </row>
    <row r="10" spans="1:7">
      <c r="A10" s="9"/>
      <c r="B10" s="10"/>
      <c r="C10" s="11" t="s">
        <v>14</v>
      </c>
      <c r="D10" s="6">
        <v>40</v>
      </c>
      <c r="E10" s="7"/>
      <c r="F10" s="7"/>
      <c r="G10" s="11"/>
    </row>
    <row r="11" spans="1:7">
      <c r="A11" s="9"/>
      <c r="B11" s="10"/>
      <c r="C11" s="11" t="s">
        <v>15</v>
      </c>
      <c r="D11" s="6">
        <v>150</v>
      </c>
      <c r="E11" s="7"/>
      <c r="F11" s="7"/>
      <c r="G11" s="11"/>
    </row>
    <row r="12" spans="1:7">
      <c r="A12" s="9"/>
      <c r="B12" s="10"/>
      <c r="C12" s="11" t="s">
        <v>16</v>
      </c>
      <c r="D12" s="6">
        <f>SUM(D4:D11)</f>
        <v>538</v>
      </c>
      <c r="E12" s="7"/>
      <c r="F12" s="7"/>
      <c r="G12" s="11"/>
    </row>
    <row r="13" spans="1:7">
      <c r="A13" s="13"/>
      <c r="B13" s="14" t="s">
        <v>17</v>
      </c>
      <c r="C13" s="15"/>
      <c r="D13" s="16"/>
      <c r="E13" s="17">
        <f>B3-D12</f>
        <v>462</v>
      </c>
      <c r="F13" s="7"/>
      <c r="G13" s="12"/>
    </row>
    <row r="14" spans="1:7">
      <c r="A14" s="5">
        <v>41997</v>
      </c>
      <c r="B14" s="10"/>
      <c r="C14" s="11" t="s">
        <v>18</v>
      </c>
      <c r="D14" s="6">
        <v>11</v>
      </c>
      <c r="E14" s="7"/>
      <c r="F14" s="7"/>
      <c r="G14" s="12"/>
    </row>
    <row r="15" spans="1:7">
      <c r="A15" s="18"/>
      <c r="B15" s="10"/>
      <c r="C15" s="11" t="s">
        <v>19</v>
      </c>
      <c r="D15" s="6">
        <v>12</v>
      </c>
      <c r="E15" s="7"/>
      <c r="F15" s="7"/>
      <c r="G15" s="12"/>
    </row>
    <row r="16" spans="1:7">
      <c r="A16" s="18"/>
      <c r="B16" s="10"/>
      <c r="C16" s="11" t="s">
        <v>20</v>
      </c>
      <c r="D16" s="6">
        <v>3.5</v>
      </c>
      <c r="E16" s="7"/>
      <c r="F16" s="7"/>
      <c r="G16" s="12"/>
    </row>
    <row r="17" spans="1:7">
      <c r="A17" s="18"/>
      <c r="B17" s="10"/>
      <c r="C17" s="11" t="s">
        <v>21</v>
      </c>
      <c r="D17" s="6">
        <v>150</v>
      </c>
      <c r="E17" s="7"/>
      <c r="F17" s="7"/>
      <c r="G17" s="12"/>
    </row>
    <row r="18" spans="1:7">
      <c r="A18" s="18"/>
      <c r="B18" s="10"/>
      <c r="C18" s="11" t="s">
        <v>22</v>
      </c>
      <c r="D18" s="6">
        <v>14</v>
      </c>
      <c r="E18" s="7"/>
      <c r="F18" s="7"/>
      <c r="G18" s="12"/>
    </row>
    <row r="19" spans="1:7">
      <c r="A19" s="18"/>
      <c r="B19" s="10"/>
      <c r="C19" s="11" t="s">
        <v>16</v>
      </c>
      <c r="D19" s="6">
        <f>SUM(D14:D18)</f>
        <v>190.5</v>
      </c>
      <c r="E19" s="7"/>
      <c r="F19" s="7"/>
      <c r="G19" s="11"/>
    </row>
    <row r="20" spans="1:7">
      <c r="A20" s="19"/>
      <c r="B20" s="14" t="s">
        <v>17</v>
      </c>
      <c r="C20" s="16"/>
      <c r="D20" s="20"/>
      <c r="E20" s="17">
        <f>E13-D19</f>
        <v>271.5</v>
      </c>
      <c r="F20" s="7"/>
      <c r="G20" s="12"/>
    </row>
    <row r="21" spans="1:7">
      <c r="A21" s="5">
        <v>41998</v>
      </c>
      <c r="B21" s="10"/>
      <c r="C21" s="11" t="s">
        <v>23</v>
      </c>
      <c r="D21" s="6">
        <v>70</v>
      </c>
      <c r="E21" s="7"/>
      <c r="F21" s="7"/>
      <c r="G21" s="12"/>
    </row>
    <row r="22" spans="1:7">
      <c r="A22" s="18"/>
      <c r="B22" s="10"/>
      <c r="C22" s="11" t="s">
        <v>24</v>
      </c>
      <c r="D22" s="6">
        <v>35</v>
      </c>
      <c r="E22" s="7"/>
      <c r="F22" s="7"/>
      <c r="G22" s="12"/>
    </row>
    <row r="23" spans="1:7">
      <c r="A23" s="18"/>
      <c r="B23" s="10"/>
      <c r="C23" s="11" t="s">
        <v>25</v>
      </c>
      <c r="D23" s="6">
        <v>20</v>
      </c>
      <c r="E23" s="7"/>
      <c r="F23" s="7"/>
      <c r="G23" s="12"/>
    </row>
    <row r="24" spans="1:7">
      <c r="A24" s="18"/>
      <c r="B24" s="10"/>
      <c r="C24" s="11" t="s">
        <v>26</v>
      </c>
      <c r="D24" s="6">
        <v>100</v>
      </c>
      <c r="E24" s="7"/>
      <c r="F24" s="7"/>
      <c r="G24" s="12"/>
    </row>
    <row r="25" spans="1:7">
      <c r="A25" s="18"/>
      <c r="B25" s="6"/>
      <c r="C25" s="11" t="s">
        <v>27</v>
      </c>
      <c r="D25" s="6">
        <v>18</v>
      </c>
      <c r="E25" s="7"/>
      <c r="F25" s="7"/>
      <c r="G25" s="12"/>
    </row>
    <row r="26" spans="1:7">
      <c r="A26" s="18"/>
      <c r="B26" s="6"/>
      <c r="C26" s="11" t="s">
        <v>28</v>
      </c>
      <c r="D26" s="6">
        <v>200</v>
      </c>
      <c r="E26" s="7"/>
      <c r="F26" s="7"/>
      <c r="G26" s="12"/>
    </row>
    <row r="27" spans="1:7">
      <c r="A27" s="18"/>
      <c r="B27" s="6"/>
      <c r="C27" s="11" t="s">
        <v>29</v>
      </c>
      <c r="D27" s="6">
        <v>80</v>
      </c>
      <c r="E27" s="7"/>
      <c r="F27" s="7"/>
      <c r="G27" s="12"/>
    </row>
    <row r="28" spans="1:7">
      <c r="A28" s="18"/>
      <c r="B28" s="6"/>
      <c r="C28" s="11" t="s">
        <v>30</v>
      </c>
      <c r="D28" s="6">
        <v>33</v>
      </c>
      <c r="E28" s="7"/>
      <c r="F28" s="7"/>
      <c r="G28" s="12"/>
    </row>
    <row r="29" spans="1:7">
      <c r="A29" s="18"/>
      <c r="B29" s="6"/>
      <c r="C29" s="11" t="s">
        <v>31</v>
      </c>
      <c r="D29" s="6">
        <v>48</v>
      </c>
      <c r="E29" s="7"/>
      <c r="F29" s="7"/>
      <c r="G29" s="12"/>
    </row>
    <row r="30" spans="1:7">
      <c r="A30" s="18"/>
      <c r="B30" s="6"/>
      <c r="C30" s="11" t="s">
        <v>32</v>
      </c>
      <c r="D30" s="6">
        <v>4</v>
      </c>
      <c r="E30" s="7"/>
      <c r="F30" s="7"/>
      <c r="G30" s="12"/>
    </row>
    <row r="31" spans="1:7">
      <c r="A31" s="18"/>
      <c r="B31" s="6">
        <v>1000</v>
      </c>
      <c r="C31" s="11"/>
      <c r="D31" s="6"/>
      <c r="E31" s="7"/>
      <c r="F31" s="7"/>
      <c r="G31" s="12"/>
    </row>
    <row r="32" spans="1:7">
      <c r="A32" s="18"/>
      <c r="B32" s="10"/>
      <c r="C32" s="11" t="s">
        <v>16</v>
      </c>
      <c r="D32" s="6">
        <f>SUM(D21:D30)</f>
        <v>608</v>
      </c>
      <c r="E32" s="6"/>
      <c r="F32" s="6"/>
      <c r="G32" s="11"/>
    </row>
    <row r="33" spans="1:7">
      <c r="A33" s="19"/>
      <c r="B33" s="14" t="s">
        <v>17</v>
      </c>
      <c r="C33" s="15"/>
      <c r="D33" s="16"/>
      <c r="E33" s="17">
        <f>E20+B31-D32</f>
        <v>663.5</v>
      </c>
      <c r="F33" s="7"/>
      <c r="G33" s="12"/>
    </row>
    <row r="34" spans="1:7">
      <c r="A34" s="5">
        <v>41999</v>
      </c>
      <c r="B34" s="10"/>
      <c r="C34" s="11" t="s">
        <v>33</v>
      </c>
      <c r="D34" s="6">
        <v>24</v>
      </c>
      <c r="E34" s="7"/>
      <c r="F34" s="7"/>
      <c r="G34" s="12"/>
    </row>
    <row r="35" spans="1:7">
      <c r="A35" s="18"/>
      <c r="B35" s="10"/>
      <c r="C35" s="11" t="s">
        <v>34</v>
      </c>
      <c r="D35" s="6">
        <v>40</v>
      </c>
      <c r="E35" s="7"/>
      <c r="F35" s="7"/>
      <c r="G35" s="12"/>
    </row>
    <row r="36" spans="1:7">
      <c r="A36" s="18"/>
      <c r="B36" s="10"/>
      <c r="C36" s="11" t="s">
        <v>16</v>
      </c>
      <c r="D36" s="6">
        <f>SUM(D34:D35)</f>
        <v>64</v>
      </c>
      <c r="E36" s="7"/>
      <c r="F36" s="7"/>
      <c r="G36" s="11"/>
    </row>
    <row r="37" spans="1:7">
      <c r="A37" s="19"/>
      <c r="B37" s="14" t="s">
        <v>17</v>
      </c>
      <c r="C37" s="15"/>
      <c r="D37" s="16"/>
      <c r="E37" s="17">
        <f>E33-D36</f>
        <v>599.5</v>
      </c>
      <c r="F37" s="7"/>
      <c r="G37" s="11"/>
    </row>
    <row r="38" spans="1:7">
      <c r="A38" s="5">
        <v>42000</v>
      </c>
      <c r="B38" s="10"/>
      <c r="C38" s="11" t="s">
        <v>35</v>
      </c>
      <c r="D38" s="6">
        <v>60</v>
      </c>
      <c r="E38" s="7"/>
      <c r="F38" s="7"/>
      <c r="G38" s="11"/>
    </row>
    <row r="39" spans="1:7">
      <c r="A39" s="18"/>
      <c r="B39" s="10"/>
      <c r="C39" s="11" t="s">
        <v>36</v>
      </c>
      <c r="D39" s="21">
        <v>56</v>
      </c>
      <c r="E39" s="7"/>
      <c r="F39" s="7"/>
      <c r="G39" s="11"/>
    </row>
    <row r="40" spans="1:7">
      <c r="A40" s="18"/>
      <c r="B40" s="10"/>
      <c r="C40" s="11" t="s">
        <v>37</v>
      </c>
      <c r="D40" s="6">
        <v>30</v>
      </c>
      <c r="E40" s="7"/>
      <c r="F40" s="7"/>
      <c r="G40" s="11"/>
    </row>
    <row r="41" spans="1:7">
      <c r="A41" s="18"/>
      <c r="B41" s="10"/>
      <c r="C41" s="11" t="s">
        <v>38</v>
      </c>
      <c r="D41" s="6">
        <v>70</v>
      </c>
      <c r="E41" s="7"/>
      <c r="F41" s="7"/>
      <c r="G41" s="11"/>
    </row>
    <row r="42" spans="1:7">
      <c r="A42" s="18"/>
      <c r="B42" s="10"/>
      <c r="C42" s="11" t="s">
        <v>39</v>
      </c>
      <c r="D42" s="6">
        <v>30</v>
      </c>
      <c r="E42" s="7"/>
      <c r="F42" s="7"/>
      <c r="G42" s="11"/>
    </row>
    <row r="43" s="1" customFormat="1" spans="1:7">
      <c r="A43" s="18"/>
      <c r="B43" s="22"/>
      <c r="C43" s="23" t="s">
        <v>40</v>
      </c>
      <c r="D43" s="21">
        <f>19+6</f>
        <v>25</v>
      </c>
      <c r="E43" s="24"/>
      <c r="F43" s="7"/>
      <c r="G43" s="25"/>
    </row>
    <row r="44" s="1" customFormat="1" spans="1:7">
      <c r="A44" s="18"/>
      <c r="B44" s="22"/>
      <c r="C44" s="23" t="s">
        <v>41</v>
      </c>
      <c r="D44" s="21">
        <v>2</v>
      </c>
      <c r="E44" s="24"/>
      <c r="F44" s="7"/>
      <c r="G44" s="25"/>
    </row>
    <row r="45" s="1" customFormat="1" spans="1:7">
      <c r="A45" s="18"/>
      <c r="B45" s="22"/>
      <c r="C45" s="11" t="s">
        <v>42</v>
      </c>
      <c r="D45" s="21">
        <v>130</v>
      </c>
      <c r="E45" s="24"/>
      <c r="F45" s="7"/>
      <c r="G45" s="25"/>
    </row>
    <row r="46" s="1" customFormat="1" spans="1:7">
      <c r="A46" s="18"/>
      <c r="B46" s="22"/>
      <c r="C46" s="23" t="s">
        <v>43</v>
      </c>
      <c r="D46" s="21">
        <v>100</v>
      </c>
      <c r="E46" s="24"/>
      <c r="F46" s="7"/>
      <c r="G46" s="25"/>
    </row>
    <row r="47" s="1" customFormat="1" spans="1:7">
      <c r="A47" s="18"/>
      <c r="B47" s="22"/>
      <c r="C47" s="23" t="s">
        <v>12</v>
      </c>
      <c r="D47" s="21">
        <v>80</v>
      </c>
      <c r="E47" s="24"/>
      <c r="F47" s="7"/>
      <c r="G47" s="25"/>
    </row>
    <row r="48" s="1" customFormat="1" spans="1:7">
      <c r="A48" s="18"/>
      <c r="B48" s="22"/>
      <c r="C48" s="23" t="s">
        <v>13</v>
      </c>
      <c r="D48" s="21">
        <v>65</v>
      </c>
      <c r="E48" s="24"/>
      <c r="F48" s="7"/>
      <c r="G48" s="25"/>
    </row>
    <row r="49" s="1" customFormat="1" spans="1:7">
      <c r="A49" s="18"/>
      <c r="B49" s="6">
        <v>200</v>
      </c>
      <c r="C49" s="23"/>
      <c r="D49" s="21"/>
      <c r="E49" s="24"/>
      <c r="F49" s="24"/>
      <c r="G49" s="25"/>
    </row>
    <row r="50" spans="1:7">
      <c r="A50" s="18"/>
      <c r="B50" s="10"/>
      <c r="C50" s="11" t="s">
        <v>16</v>
      </c>
      <c r="D50" s="6">
        <f>SUM(D38:D48)</f>
        <v>648</v>
      </c>
      <c r="E50" s="7"/>
      <c r="F50" s="7"/>
      <c r="G50" s="11"/>
    </row>
    <row r="51" spans="1:7">
      <c r="A51" s="19"/>
      <c r="B51" s="14" t="s">
        <v>17</v>
      </c>
      <c r="C51" s="15"/>
      <c r="D51" s="16"/>
      <c r="E51" s="17">
        <f>E37+B49-D50</f>
        <v>151.5</v>
      </c>
      <c r="F51" s="7"/>
      <c r="G51" s="11"/>
    </row>
    <row r="52" spans="1:7">
      <c r="A52" s="5">
        <v>42001</v>
      </c>
      <c r="B52" s="10"/>
      <c r="C52" s="11" t="s">
        <v>44</v>
      </c>
      <c r="D52" s="6">
        <v>15</v>
      </c>
      <c r="E52" s="7"/>
      <c r="F52" s="7"/>
      <c r="G52" s="26"/>
    </row>
    <row r="53" spans="1:7">
      <c r="A53" s="18"/>
      <c r="B53" s="10"/>
      <c r="C53" s="23" t="s">
        <v>18</v>
      </c>
      <c r="D53" s="6">
        <v>16</v>
      </c>
      <c r="E53" s="7"/>
      <c r="F53" s="7"/>
      <c r="G53" s="26"/>
    </row>
    <row r="54" spans="1:7">
      <c r="A54" s="18"/>
      <c r="B54" s="10"/>
      <c r="C54" s="11" t="s">
        <v>45</v>
      </c>
      <c r="D54" s="6">
        <v>3</v>
      </c>
      <c r="E54" s="7"/>
      <c r="F54" s="7"/>
      <c r="G54" s="26"/>
    </row>
    <row r="55" spans="1:7">
      <c r="A55" s="18"/>
      <c r="B55" s="10"/>
      <c r="C55" s="11" t="s">
        <v>46</v>
      </c>
      <c r="D55" s="6">
        <v>22</v>
      </c>
      <c r="E55" s="7"/>
      <c r="F55" s="7"/>
      <c r="G55" s="26"/>
    </row>
    <row r="56" spans="1:7">
      <c r="A56" s="18"/>
      <c r="B56" s="10"/>
      <c r="C56" s="11" t="s">
        <v>47</v>
      </c>
      <c r="D56" s="6">
        <v>45</v>
      </c>
      <c r="E56" s="7"/>
      <c r="F56" s="7"/>
      <c r="G56" s="26"/>
    </row>
    <row r="57" spans="1:7">
      <c r="A57" s="18"/>
      <c r="B57" s="10"/>
      <c r="C57" s="11" t="s">
        <v>16</v>
      </c>
      <c r="D57" s="6">
        <f>SUM(D52:D56)</f>
        <v>101</v>
      </c>
      <c r="E57" s="7"/>
      <c r="F57" s="7"/>
      <c r="G57" s="11"/>
    </row>
    <row r="58" spans="1:7">
      <c r="A58" s="19"/>
      <c r="B58" s="14" t="s">
        <v>17</v>
      </c>
      <c r="C58" s="15"/>
      <c r="D58" s="16"/>
      <c r="E58" s="17">
        <f>E51-D57</f>
        <v>50.5</v>
      </c>
      <c r="F58" s="7"/>
      <c r="G58" s="11"/>
    </row>
    <row r="59" ht="28.5" customHeight="1" spans="1:7">
      <c r="A59" s="25" t="s">
        <v>48</v>
      </c>
      <c r="B59" s="27">
        <f>B3+B31+B49</f>
        <v>2200</v>
      </c>
      <c r="C59" s="28"/>
      <c r="D59" s="21">
        <f>D12+D19+D32+D36+D50+D57</f>
        <v>2149.5</v>
      </c>
      <c r="E59" s="21">
        <f>B59-D59</f>
        <v>50.5</v>
      </c>
      <c r="F59" s="6">
        <f>D59/2</f>
        <v>1074.75</v>
      </c>
      <c r="G59" s="26" t="s">
        <v>49</v>
      </c>
    </row>
    <row r="60" spans="1:7">
      <c r="A60" s="25" t="s">
        <v>50</v>
      </c>
      <c r="B60" s="27"/>
      <c r="C60" s="29"/>
      <c r="D60" s="21">
        <f>-E59</f>
        <v>-50.5</v>
      </c>
      <c r="E60" s="21">
        <f>E59+D60</f>
        <v>0</v>
      </c>
      <c r="F60" s="7">
        <f>D60/2</f>
        <v>-25.25</v>
      </c>
      <c r="G60" s="26"/>
    </row>
    <row r="61" spans="1:7">
      <c r="A61" s="25" t="s">
        <v>51</v>
      </c>
      <c r="B61" s="27"/>
      <c r="C61" s="29"/>
      <c r="D61" s="21">
        <f>SUM(D59:D60)</f>
        <v>2099</v>
      </c>
      <c r="E61" s="21"/>
      <c r="F61" s="6">
        <f>SUM(F59:F60)</f>
        <v>1049.5</v>
      </c>
      <c r="G61" s="26"/>
    </row>
    <row r="62" s="2" customFormat="1" spans="1:7">
      <c r="A62" s="30"/>
      <c r="B62" s="30"/>
      <c r="C62" s="30"/>
      <c r="D62" s="31"/>
      <c r="E62" s="31"/>
      <c r="F62" s="31"/>
      <c r="G62" s="32"/>
    </row>
    <row r="63" s="2" customFormat="1" spans="1:7">
      <c r="A63" s="4" t="s">
        <v>52</v>
      </c>
      <c r="B63" s="6">
        <f>D4+D5+D9+D14+D15+D16+D18+D22+D23+D28+D29+D30+D34+D35+D39+D40+D43+D48+D53+D55</f>
        <v>581.5</v>
      </c>
      <c r="C63" s="4" t="s">
        <v>53</v>
      </c>
      <c r="D63" s="33">
        <f>B63/2/6</f>
        <v>48.4583333333333</v>
      </c>
      <c r="E63" s="4" t="s">
        <v>54</v>
      </c>
      <c r="F63" s="31"/>
      <c r="G63" s="32"/>
    </row>
    <row r="64" spans="1:8">
      <c r="A64" s="4" t="s">
        <v>55</v>
      </c>
      <c r="B64" s="6">
        <f>D8+D21+D27+D38+D47</f>
        <v>370</v>
      </c>
      <c r="C64" s="4" t="s">
        <v>53</v>
      </c>
      <c r="D64" s="33">
        <f>B64/2/5</f>
        <v>37</v>
      </c>
      <c r="E64" s="4" t="s">
        <v>56</v>
      </c>
      <c r="F64" s="2"/>
      <c r="G64" s="32"/>
      <c r="H64" s="2"/>
    </row>
    <row r="65" spans="1:8">
      <c r="A65" s="4" t="s">
        <v>57</v>
      </c>
      <c r="B65" s="6">
        <f>D10+D26</f>
        <v>240</v>
      </c>
      <c r="C65" s="4" t="s">
        <v>58</v>
      </c>
      <c r="D65" s="33">
        <f>B65/2</f>
        <v>120</v>
      </c>
      <c r="E65" s="4"/>
      <c r="F65" s="2"/>
      <c r="G65" s="32"/>
      <c r="H65" s="2"/>
    </row>
    <row r="66" spans="1:8">
      <c r="A66" s="4" t="s">
        <v>59</v>
      </c>
      <c r="B66" s="6">
        <f>D6+D7+D11+D17+D24+D25+D41+D42+D45+D46+D52+D54+D56</f>
        <v>956</v>
      </c>
      <c r="C66" s="4" t="s">
        <v>53</v>
      </c>
      <c r="D66" s="33">
        <f>B66/2/6</f>
        <v>79.6666666666667</v>
      </c>
      <c r="E66" s="4" t="s">
        <v>54</v>
      </c>
      <c r="F66" s="2"/>
      <c r="G66" s="32"/>
      <c r="H66" s="2"/>
    </row>
    <row r="67" spans="1:8">
      <c r="A67" s="4" t="s">
        <v>60</v>
      </c>
      <c r="B67" s="6">
        <f>D44</f>
        <v>2</v>
      </c>
      <c r="C67" s="4"/>
      <c r="D67" s="33"/>
      <c r="E67" s="4"/>
      <c r="F67" s="2"/>
      <c r="G67" s="32"/>
      <c r="H67" s="2"/>
    </row>
    <row r="68" spans="1:8">
      <c r="A68" s="4" t="s">
        <v>50</v>
      </c>
      <c r="B68" s="6">
        <f>D60</f>
        <v>-50.5</v>
      </c>
      <c r="C68" s="4" t="s">
        <v>58</v>
      </c>
      <c r="D68" s="33">
        <f>B68/2</f>
        <v>-25.25</v>
      </c>
      <c r="E68" s="4"/>
      <c r="F68" s="2"/>
      <c r="G68" s="32"/>
      <c r="H68" s="2"/>
    </row>
    <row r="69" spans="1:8">
      <c r="A69" s="4" t="s">
        <v>61</v>
      </c>
      <c r="B69" s="6">
        <f>SUM(B63:B68)</f>
        <v>2099</v>
      </c>
      <c r="C69" s="4"/>
      <c r="D69" s="34"/>
      <c r="E69" s="4"/>
      <c r="F69" s="2"/>
      <c r="G69" s="32"/>
      <c r="H69" s="2"/>
    </row>
    <row r="70" spans="1:8">
      <c r="A70" s="30"/>
      <c r="F70" s="2"/>
      <c r="G70" s="32"/>
      <c r="H70" s="2"/>
    </row>
    <row r="71" spans="1:8">
      <c r="A71" s="30"/>
      <c r="F71" s="2"/>
      <c r="G71" s="32"/>
      <c r="H71" s="2"/>
    </row>
    <row r="72" spans="6:8">
      <c r="F72" s="2"/>
      <c r="G72" s="32"/>
      <c r="H72" s="2"/>
    </row>
    <row r="73" spans="6:8">
      <c r="F73" s="2"/>
      <c r="G73" s="32"/>
      <c r="H73" s="2"/>
    </row>
    <row r="74" spans="6:8">
      <c r="F74" s="2"/>
      <c r="G74" s="32"/>
      <c r="H74" s="2"/>
    </row>
    <row r="75" spans="6:8">
      <c r="F75" s="2"/>
      <c r="G75" s="32"/>
      <c r="H75" s="2"/>
    </row>
    <row r="76" spans="6:8">
      <c r="F76" s="2"/>
      <c r="G76" s="32"/>
      <c r="H76" s="2"/>
    </row>
    <row r="77" spans="6:8">
      <c r="F77" s="2"/>
      <c r="G77" s="32"/>
      <c r="H77" s="2"/>
    </row>
    <row r="78" spans="6:8">
      <c r="F78" s="2"/>
      <c r="G78" s="32"/>
      <c r="H78" s="2"/>
    </row>
    <row r="79" spans="6:8">
      <c r="F79" s="2"/>
      <c r="G79" s="32"/>
      <c r="H79" s="2"/>
    </row>
    <row r="80" spans="6:8">
      <c r="F80" s="2"/>
      <c r="G80" s="32"/>
      <c r="H80" s="2"/>
    </row>
    <row r="81" spans="6:8">
      <c r="F81" s="2"/>
      <c r="G81" s="32"/>
      <c r="H81" s="2"/>
    </row>
    <row r="82" spans="6:8">
      <c r="F82" s="2"/>
      <c r="G82" s="32"/>
      <c r="H82" s="2"/>
    </row>
    <row r="83" spans="6:8">
      <c r="F83" s="2"/>
      <c r="G83" s="32"/>
      <c r="H83" s="2"/>
    </row>
    <row r="84" spans="6:8">
      <c r="F84" s="2"/>
      <c r="G84" s="32"/>
      <c r="H84" s="2"/>
    </row>
    <row r="85" spans="6:8">
      <c r="F85" s="2"/>
      <c r="G85" s="32"/>
      <c r="H85" s="2"/>
    </row>
    <row r="86" spans="6:8">
      <c r="F86" s="2"/>
      <c r="G86" s="32"/>
      <c r="H86" s="2"/>
    </row>
    <row r="87" spans="6:8">
      <c r="F87" s="2"/>
      <c r="G87" s="32"/>
      <c r="H87" s="2"/>
    </row>
    <row r="88" spans="6:8">
      <c r="F88" s="2"/>
      <c r="G88" s="32"/>
      <c r="H88" s="2"/>
    </row>
    <row r="89" spans="6:8">
      <c r="F89" s="2"/>
      <c r="G89" s="32"/>
      <c r="H89" s="2"/>
    </row>
    <row r="90" spans="6:8">
      <c r="F90" s="2"/>
      <c r="G90" s="32"/>
      <c r="H90" s="2"/>
    </row>
    <row r="91" spans="6:8">
      <c r="F91" s="2"/>
      <c r="G91" s="32"/>
      <c r="H91" s="2"/>
    </row>
    <row r="92" spans="6:8">
      <c r="F92" s="2"/>
      <c r="G92" s="32"/>
      <c r="H92" s="2"/>
    </row>
    <row r="93" spans="6:8">
      <c r="F93" s="2"/>
      <c r="G93" s="32"/>
      <c r="H93" s="2"/>
    </row>
    <row r="94" spans="6:8">
      <c r="F94" s="2"/>
      <c r="G94" s="32"/>
      <c r="H94" s="2"/>
    </row>
    <row r="95" spans="6:8">
      <c r="F95" s="2"/>
      <c r="G95" s="32"/>
      <c r="H95" s="2"/>
    </row>
    <row r="96" spans="6:8">
      <c r="F96" s="2"/>
      <c r="G96" s="32"/>
      <c r="H96" s="2"/>
    </row>
    <row r="97" spans="6:8">
      <c r="F97" s="2"/>
      <c r="G97" s="32"/>
      <c r="H97" s="2"/>
    </row>
    <row r="98" spans="6:8">
      <c r="F98" s="2"/>
      <c r="G98" s="32"/>
      <c r="H98" s="2"/>
    </row>
    <row r="99" spans="6:8">
      <c r="F99" s="2"/>
      <c r="G99" s="32"/>
      <c r="H99" s="2"/>
    </row>
    <row r="100" spans="6:8">
      <c r="F100" s="2"/>
      <c r="G100" s="32"/>
      <c r="H100" s="2"/>
    </row>
    <row r="101" spans="6:8">
      <c r="F101" s="2"/>
      <c r="G101" s="32"/>
      <c r="H101" s="2"/>
    </row>
    <row r="102" spans="6:8">
      <c r="F102" s="2"/>
      <c r="G102" s="32"/>
      <c r="H102" s="2"/>
    </row>
    <row r="103" spans="6:8">
      <c r="F103" s="2"/>
      <c r="G103" s="2"/>
      <c r="H103" s="2"/>
    </row>
    <row r="104" spans="6:8">
      <c r="F104" s="2"/>
      <c r="G104" s="2"/>
      <c r="H104" s="2"/>
    </row>
    <row r="105" spans="6:8">
      <c r="F105" s="2"/>
      <c r="G105" s="2"/>
      <c r="H105" s="2"/>
    </row>
    <row r="106" spans="6:8">
      <c r="F106" s="2"/>
      <c r="G106" s="2"/>
      <c r="H106" s="2"/>
    </row>
    <row r="107" spans="6:8">
      <c r="F107" s="2"/>
      <c r="G107" s="2"/>
      <c r="H107" s="2"/>
    </row>
    <row r="108" spans="6:8">
      <c r="F108" s="2"/>
      <c r="G108" s="2"/>
      <c r="H108" s="2"/>
    </row>
    <row r="109" spans="6:8">
      <c r="F109" s="2"/>
      <c r="G109" s="2"/>
      <c r="H109" s="2"/>
    </row>
    <row r="110" spans="6:8">
      <c r="F110" s="2"/>
      <c r="G110" s="2"/>
      <c r="H110" s="2"/>
    </row>
    <row r="111" spans="6:8">
      <c r="F111" s="2"/>
      <c r="G111" s="2"/>
      <c r="H111" s="2"/>
    </row>
    <row r="112" spans="6:8">
      <c r="F112" s="2"/>
      <c r="G112" s="2"/>
      <c r="H112" s="2"/>
    </row>
    <row r="113" spans="6:8">
      <c r="F113" s="2"/>
      <c r="G113" s="2"/>
      <c r="H113" s="2"/>
    </row>
    <row r="114" spans="6:8">
      <c r="F114" s="2"/>
      <c r="G114" s="2"/>
      <c r="H114" s="2"/>
    </row>
    <row r="115" spans="6:8">
      <c r="F115" s="2"/>
      <c r="G115" s="2"/>
      <c r="H115" s="2"/>
    </row>
    <row r="116" spans="6:8">
      <c r="F116" s="2"/>
      <c r="G116" s="2"/>
      <c r="H116" s="2"/>
    </row>
    <row r="117" spans="6:8">
      <c r="F117" s="2"/>
      <c r="G117" s="2"/>
      <c r="H117" s="2"/>
    </row>
  </sheetData>
  <mergeCells count="13">
    <mergeCell ref="A1:G1"/>
    <mergeCell ref="B13:D13"/>
    <mergeCell ref="B20:C20"/>
    <mergeCell ref="B33:D33"/>
    <mergeCell ref="B37:D37"/>
    <mergeCell ref="B51:D51"/>
    <mergeCell ref="B58:D58"/>
    <mergeCell ref="A3:A13"/>
    <mergeCell ref="A14:A20"/>
    <mergeCell ref="A21:A33"/>
    <mergeCell ref="A34:A37"/>
    <mergeCell ref="A38:A51"/>
    <mergeCell ref="A52:A58"/>
  </mergeCells>
  <printOptions horizontalCentered="1"/>
  <pageMargins left="0" right="0" top="0" bottom="0" header="0.511805555555556" footer="0.511805555555556"/>
  <pageSetup paperSize="9" scale="7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费用明细计算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2014-12-29T07:37:00Z</dcterms:created>
  <cp:lastPrinted>2014-12-29T08:50:00Z</cp:lastPrinted>
  <dcterms:modified xsi:type="dcterms:W3CDTF">2015-01-18T17:14:07Z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